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ocuments\Intro Business\"/>
    </mc:Choice>
  </mc:AlternateContent>
  <xr:revisionPtr revIDLastSave="0" documentId="8_{5C473133-43ED-431F-8B7A-8D4B078B74B4}" xr6:coauthVersionLast="47" xr6:coauthVersionMax="47" xr10:uidLastSave="{00000000-0000-0000-0000-000000000000}"/>
  <bookViews>
    <workbookView xWindow="-98" yWindow="-98" windowWidth="21795" windowHeight="12975" activeTab="2" xr2:uid="{00000000-000D-0000-FFFF-FFFF00000000}"/>
  </bookViews>
  <sheets>
    <sheet name="Part 1 Projections" sheetId="1" r:id="rId1"/>
    <sheet name="Part 1 Notes" sheetId="3" r:id="rId2"/>
    <sheet name="REVISED Year 1" sheetId="2" r:id="rId3"/>
    <sheet name="Part II Notes" sheetId="4" r:id="rId4"/>
  </sheets>
  <calcPr calcId="191029"/>
</workbook>
</file>

<file path=xl/calcChain.xml><?xml version="1.0" encoding="utf-8"?>
<calcChain xmlns="http://schemas.openxmlformats.org/spreadsheetml/2006/main">
  <c r="F28" i="2" l="1"/>
  <c r="D28" i="2"/>
  <c r="F30" i="1"/>
  <c r="D30" i="1"/>
  <c r="E18" i="4" l="1"/>
  <c r="E17" i="4"/>
  <c r="M28" i="2"/>
  <c r="M9" i="2" s="1"/>
  <c r="L28" i="2"/>
  <c r="L4" i="2" s="1"/>
  <c r="L6" i="2" s="1"/>
  <c r="L11" i="2" s="1"/>
  <c r="K28" i="2"/>
  <c r="K4" i="2" s="1"/>
  <c r="K6" i="2" s="1"/>
  <c r="J28" i="2"/>
  <c r="J4" i="2" s="1"/>
  <c r="J6" i="2" s="1"/>
  <c r="I28" i="2"/>
  <c r="I9" i="2" s="1"/>
  <c r="H28" i="2"/>
  <c r="H9" i="2" s="1"/>
  <c r="G28" i="2"/>
  <c r="G9" i="2" s="1"/>
  <c r="F4" i="2"/>
  <c r="F6" i="2" s="1"/>
  <c r="E28" i="2"/>
  <c r="E9" i="2" s="1"/>
  <c r="D4" i="2"/>
  <c r="D6" i="2" s="1"/>
  <c r="D11" i="2" s="1"/>
  <c r="C28" i="2"/>
  <c r="C9" i="2" s="1"/>
  <c r="B28" i="2"/>
  <c r="B4" i="2" s="1"/>
  <c r="M24" i="2"/>
  <c r="L24" i="2"/>
  <c r="K24" i="2"/>
  <c r="J24" i="2"/>
  <c r="I24" i="2"/>
  <c r="H24" i="2"/>
  <c r="G24" i="2"/>
  <c r="F24" i="2"/>
  <c r="E24" i="2"/>
  <c r="D24" i="2"/>
  <c r="C24" i="2"/>
  <c r="B24" i="2"/>
  <c r="N22" i="2"/>
  <c r="N21" i="2"/>
  <c r="N20" i="2"/>
  <c r="N19" i="2"/>
  <c r="N18" i="2"/>
  <c r="N17" i="2"/>
  <c r="N16" i="2"/>
  <c r="N15" i="2"/>
  <c r="N14" i="2"/>
  <c r="L9" i="2"/>
  <c r="K9" i="2"/>
  <c r="J9" i="2"/>
  <c r="D9" i="2"/>
  <c r="H4" i="2"/>
  <c r="H6" i="2" s="1"/>
  <c r="E16" i="3"/>
  <c r="E17" i="3" s="1"/>
  <c r="E15" i="3"/>
  <c r="C26" i="1"/>
  <c r="D26" i="1"/>
  <c r="E26" i="1"/>
  <c r="F26" i="1"/>
  <c r="G26" i="1"/>
  <c r="H26" i="1"/>
  <c r="I26" i="1"/>
  <c r="J26" i="1"/>
  <c r="K26" i="1"/>
  <c r="L26" i="1"/>
  <c r="M26" i="1"/>
  <c r="B26" i="1"/>
  <c r="N17" i="1"/>
  <c r="N18" i="1"/>
  <c r="N19" i="1"/>
  <c r="N20" i="1"/>
  <c r="N21" i="1"/>
  <c r="N22" i="1"/>
  <c r="N23" i="1"/>
  <c r="N24" i="1"/>
  <c r="N16" i="1"/>
  <c r="E19" i="4" l="1"/>
  <c r="B9" i="2"/>
  <c r="G4" i="2"/>
  <c r="G6" i="2" s="1"/>
  <c r="G11" i="2" s="1"/>
  <c r="G26" i="2" s="1"/>
  <c r="K11" i="2"/>
  <c r="C4" i="2"/>
  <c r="C6" i="2" s="1"/>
  <c r="C11" i="2" s="1"/>
  <c r="F9" i="2"/>
  <c r="N9" i="2" s="1"/>
  <c r="C26" i="2"/>
  <c r="K26" i="2"/>
  <c r="N24" i="2"/>
  <c r="D26" i="2"/>
  <c r="L26" i="2"/>
  <c r="H11" i="2"/>
  <c r="H26" i="2" s="1"/>
  <c r="J11" i="2"/>
  <c r="J26" i="2" s="1"/>
  <c r="B6" i="2"/>
  <c r="E4" i="2"/>
  <c r="E6" i="2" s="1"/>
  <c r="E11" i="2" s="1"/>
  <c r="E26" i="2" s="1"/>
  <c r="M4" i="2"/>
  <c r="M6" i="2" s="1"/>
  <c r="M11" i="2" s="1"/>
  <c r="M26" i="2" s="1"/>
  <c r="N28" i="2"/>
  <c r="I4" i="2"/>
  <c r="I6" i="2" s="1"/>
  <c r="I11" i="2" s="1"/>
  <c r="I26" i="2" s="1"/>
  <c r="N26" i="1"/>
  <c r="M30" i="1"/>
  <c r="L30" i="1"/>
  <c r="K30" i="1"/>
  <c r="J30" i="1"/>
  <c r="I30" i="1"/>
  <c r="H30" i="1"/>
  <c r="G30" i="1"/>
  <c r="E30" i="1"/>
  <c r="D4" i="1"/>
  <c r="C30" i="1"/>
  <c r="C4" i="1" s="1"/>
  <c r="B30" i="1"/>
  <c r="F11" i="2" l="1"/>
  <c r="F26" i="2" s="1"/>
  <c r="N4" i="2"/>
  <c r="N6" i="2"/>
  <c r="B11" i="2"/>
  <c r="N30" i="1"/>
  <c r="B10" i="1"/>
  <c r="B4" i="1"/>
  <c r="I4" i="1"/>
  <c r="I6" i="1" s="1"/>
  <c r="I10" i="1"/>
  <c r="J4" i="1"/>
  <c r="J6" i="1" s="1"/>
  <c r="J10" i="1"/>
  <c r="K4" i="1"/>
  <c r="K6" i="1" s="1"/>
  <c r="K10" i="1"/>
  <c r="L4" i="1"/>
  <c r="L6" i="1" s="1"/>
  <c r="L10" i="1"/>
  <c r="M4" i="1"/>
  <c r="M6" i="1" s="1"/>
  <c r="M10" i="1"/>
  <c r="D6" i="1"/>
  <c r="E4" i="1"/>
  <c r="E6" i="1" s="1"/>
  <c r="F4" i="1"/>
  <c r="F6" i="1" s="1"/>
  <c r="G4" i="1"/>
  <c r="G6" i="1" s="1"/>
  <c r="H4" i="1"/>
  <c r="H6" i="1" s="1"/>
  <c r="H10" i="1"/>
  <c r="C6" i="1"/>
  <c r="C10" i="1"/>
  <c r="D10" i="1"/>
  <c r="E10" i="1"/>
  <c r="F10" i="1"/>
  <c r="G10" i="1"/>
  <c r="N11" i="2" l="1"/>
  <c r="N26" i="2" s="1"/>
  <c r="B26" i="2"/>
  <c r="N10" i="1"/>
  <c r="N4" i="1"/>
  <c r="L12" i="1"/>
  <c r="L28" i="1" s="1"/>
  <c r="J12" i="1"/>
  <c r="J28" i="1" s="1"/>
  <c r="I12" i="1"/>
  <c r="I28" i="1" s="1"/>
  <c r="M12" i="1"/>
  <c r="M28" i="1" s="1"/>
  <c r="K12" i="1"/>
  <c r="K28" i="1" s="1"/>
  <c r="H12" i="1"/>
  <c r="H28" i="1" s="1"/>
  <c r="E12" i="1"/>
  <c r="E28" i="1" s="1"/>
  <c r="C12" i="1"/>
  <c r="C28" i="1" s="1"/>
  <c r="G12" i="1"/>
  <c r="G28" i="1" s="1"/>
  <c r="F12" i="1"/>
  <c r="F28" i="1" s="1"/>
  <c r="D12" i="1"/>
  <c r="D28" i="1" s="1"/>
  <c r="B6" i="1"/>
  <c r="B12" i="1" l="1"/>
  <c r="N6" i="1"/>
  <c r="N12" i="1" l="1"/>
  <c r="N28" i="1" s="1"/>
  <c r="B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</author>
  </authors>
  <commentList>
    <comment ref="A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Students will need to find projected number of customers per month based on sales volume distribution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Students will need to multiply the total market of 15,000 by 0.24 in order to estimate her total customer count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<sst xmlns="http://schemas.openxmlformats.org/spreadsheetml/2006/main" count="86" uniqueCount="44">
  <si>
    <t>TOTALS</t>
  </si>
  <si>
    <t>INCOME:</t>
  </si>
  <si>
    <t>TOTAL INCOME:</t>
  </si>
  <si>
    <t>COST OF GOODS SOLD:</t>
  </si>
  <si>
    <t xml:space="preserve">Total cost of sales </t>
  </si>
  <si>
    <t>GROSS PROFIT</t>
  </si>
  <si>
    <t>OPERATING EXPENSES:</t>
  </si>
  <si>
    <t>Advertising</t>
  </si>
  <si>
    <t>Insurance</t>
  </si>
  <si>
    <t>Electric</t>
  </si>
  <si>
    <t>Water &amp; Sewer</t>
  </si>
  <si>
    <t>Maintenance</t>
  </si>
  <si>
    <t>TOTAL EXPENSES</t>
  </si>
  <si>
    <t>NET INCOME</t>
  </si>
  <si>
    <t>Number of customers</t>
  </si>
  <si>
    <t>Avg sale per customer</t>
  </si>
  <si>
    <t>Avg cost per customer</t>
  </si>
  <si>
    <t>INCOME STATEMENT: Claire's Cuttery</t>
  </si>
  <si>
    <t>Rent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</si>
  <si>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</si>
  <si>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</si>
  <si>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</si>
  <si>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</si>
  <si>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</si>
  <si>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</si>
  <si>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</si>
  <si>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</si>
  <si>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</si>
  <si>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</si>
  <si>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</si>
  <si>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</si>
  <si>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CUSTOMERS</t>
  </si>
  <si>
    <t>(24% OF THE 15,000 MARKET)</t>
  </si>
  <si>
    <t>Telephone/Internet</t>
  </si>
  <si>
    <t>Miscellaneous</t>
  </si>
  <si>
    <t>Receptionist</t>
  </si>
  <si>
    <t xml:space="preserve">Sales </t>
  </si>
  <si>
    <t>Stylists</t>
  </si>
  <si>
    <t>Claire</t>
  </si>
  <si>
    <t># of People</t>
  </si>
  <si>
    <t>Days per Month</t>
  </si>
  <si>
    <t>Clients per day</t>
  </si>
  <si>
    <t>Total Clients Served per Month</t>
  </si>
  <si>
    <t>(34% OF THE 15,000 MARKET)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</si>
</sst>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-yy;@"/>
  </numFmts>
  <fonts count="11" x14ac:knownFonts="1">
    <font>
      <sz val="10"/>
      <name val="MS Sans Serif"/>
    </font>
    <font>
      <sz val="12"/>
      <name val="Arial"/>
      <family val="2"/>
    </font>
    <font>
      <sz val="10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MS Sans Serif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4" fontId="7" fillId="0" borderId="0" xfId="0" applyNumberFormat="1" applyFont="1"/>
    <xf numFmtId="44" fontId="6" fillId="0" borderId="0" xfId="0" applyNumberFormat="1" applyFont="1"/>
    <xf numFmtId="3" fontId="9" fillId="0" borderId="0" xfId="0" applyNumberFormat="1" applyFont="1"/>
    <xf numFmtId="44" fontId="7" fillId="0" borderId="0" xfId="0" applyNumberFormat="1" applyFont="1" applyProtection="1"/>
    <xf numFmtId="4" fontId="7" fillId="0" borderId="0" xfId="0" applyNumberFormat="1" applyFont="1"/>
    <xf numFmtId="1" fontId="7" fillId="0" borderId="0" xfId="0" applyNumberFormat="1" applyFont="1" applyProtection="1">
      <protection locked="0"/>
    </xf>
    <xf numFmtId="1" fontId="7" fillId="0" borderId="0" xfId="0" applyNumberFormat="1" applyFont="1"/>
    <xf numFmtId="44" fontId="7" fillId="0" borderId="0" xfId="1" applyFont="1" applyProtection="1">
      <protection locked="0"/>
    </xf>
    <xf numFmtId="7" fontId="7" fillId="0" borderId="0" xfId="0" applyNumberFormat="1" applyFont="1" applyProtection="1">
      <protection locked="0"/>
    </xf>
    <xf numFmtId="0" fontId="8" fillId="0" borderId="0" xfId="0" applyFont="1"/>
    <xf numFmtId="164" fontId="7" fillId="0" borderId="0" xfId="0" applyNumberFormat="1" applyFont="1"/>
    <xf numFmtId="0" fontId="10" fillId="0" borderId="0" xfId="0" applyFont="1"/>
    <xf numFmtId="7" fontId="7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123826</xdr:rowOff>
    </xdr:from>
    <xdr:to>
      <xdr:col>8</xdr:col>
      <xdr:colOff>19050</xdr:colOff>
      <xdr:row>5</xdr:row>
      <xdr:rowOff>133351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775" y="123826"/>
          <a:ext cx="62007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Students will need to multiply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the market of 15,000 potential customers by the corresponding sales percentage per month in order to determine  the number of customers per month - based on sales projection information provided. This will give them  the number of customers to calculate both Total Income and COGS.</a:t>
          </a:r>
        </a:p>
        <a:p>
          <a:endParaRPr lang="en-US" sz="1100" baseline="0"/>
        </a:p>
        <a:p>
          <a:r>
            <a:rPr lang="en-US" sz="1100"/>
            <a:t> </a:t>
          </a:r>
        </a:p>
      </xdr:txBody>
    </xdr:sp>
    <xdr:clientData/>
  </xdr:twoCellAnchor>
  <xdr:twoCellAnchor>
    <xdr:from>
      <xdr:col>0</xdr:col>
      <xdr:colOff>142875</xdr:colOff>
      <xdr:row>6</xdr:row>
      <xdr:rowOff>85725</xdr:rowOff>
    </xdr:from>
    <xdr:to>
      <xdr:col>8</xdr:col>
      <xdr:colOff>0</xdr:colOff>
      <xdr:row>13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5" y="1057275"/>
          <a:ext cx="6143625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Once students have completed the Income Statement, they will need to determine if Claire has enough capacity to meet the projected income levels. (Shown below). Students should recognize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that she can't meet demand in all months. They should also note that many months she has "excess capacity." 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Have them adjust June to reflect actual capacity and then look at the impact on net income.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104775</xdr:colOff>
      <xdr:row>6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161925"/>
          <a:ext cx="6200775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Students will need to multiply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the market of 15,000 potential customers by the corresponding sales percentage per month in order to determine  the number of customers per month - based on sales projection information provided. This will give them  the number of customers to calculate both Total Income and COGS.</a:t>
          </a:r>
        </a:p>
        <a:p>
          <a:endParaRPr lang="en-US" sz="1100" baseline="0"/>
        </a:p>
        <a:p>
          <a:r>
            <a:rPr lang="en-US" sz="1100"/>
            <a:t> 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10</xdr:col>
      <xdr:colOff>47625</xdr:colOff>
      <xdr:row>13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1133475"/>
          <a:ext cx="6143625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Once students have completed the Income Statement, they will need to determine if Claire has enough capacity to meet the projected income levels. (Shown below). Students should recognize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that she can't meet demand in all months. They should also note that many months she has "excess capacity." 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Have them adjust June to reflect actual capacity and then look at the impact on net income. 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7"/>
  <sheetViews>
    <sheetView zoomScale="90" zoomScaleNormal="90" workbookViewId="0">
      <selection activeCell="M30" sqref="M30"/>
    </sheetView>
  </sheetViews>
  <sheetFormatPr defaultColWidth="10" defaultRowHeight="15.75" x14ac:dyDescent="0.5"/>
  <cols>
    <col min="1" max="1" width="36.85546875" style="8" customWidth="1"/>
    <col min="2" max="2" width="12.85546875" style="8" bestFit="1" customWidth="1"/>
    <col min="3" max="3" width="13.5703125" style="8" bestFit="1" customWidth="1"/>
    <col min="4" max="9" width="12.85546875" style="8" bestFit="1" customWidth="1"/>
    <col min="10" max="10" width="15.85546875" style="8" bestFit="1" customWidth="1"/>
    <col min="11" max="11" width="13" style="8" customWidth="1"/>
    <col min="12" max="12" width="15" style="8" bestFit="1" customWidth="1"/>
    <col min="13" max="13" width="15.28515625" style="8" bestFit="1" customWidth="1"/>
    <col min="14" max="14" width="15" style="8" customWidth="1"/>
    <col min="15" max="25" width="10" style="8" customWidth="1"/>
    <col min="26" max="16384" width="10" style="9"/>
  </cols>
  <sheetData>
    <row r="1" spans="1:24" x14ac:dyDescent="0.5">
      <c r="A1" s="6" t="s">
        <v>17</v>
      </c>
      <c r="B1" s="7"/>
      <c r="H1" s="7"/>
    </row>
    <row r="2" spans="1:24" x14ac:dyDescent="0.5">
      <c r="A2" s="10"/>
      <c r="B2" s="11" t="s">
        <v>19</v>
      </c>
      <c r="C2" s="11" t="s">
        <v>20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2" t="s">
        <v>0</v>
      </c>
    </row>
    <row r="3" spans="1:24" x14ac:dyDescent="0.5">
      <c r="A3" s="6" t="s">
        <v>1</v>
      </c>
    </row>
    <row r="4" spans="1:24" x14ac:dyDescent="0.5">
      <c r="A4" s="8" t="s">
        <v>36</v>
      </c>
      <c r="B4" s="13">
        <f>SUM(B30*B31)</f>
        <v>2160</v>
      </c>
      <c r="C4" s="13">
        <f>SUM(C30*C31)</f>
        <v>0</v>
      </c>
      <c r="D4" s="13">
        <f>SUM(D30*D31)</f>
        <v>4320</v>
      </c>
      <c r="E4" s="13">
        <f t="shared" ref="E4:G4" si="0">SUM(E30*E31)</f>
        <v>4320</v>
      </c>
      <c r="F4" s="13">
        <f t="shared" si="0"/>
        <v>4320</v>
      </c>
      <c r="G4" s="13">
        <f t="shared" si="0"/>
        <v>8640</v>
      </c>
      <c r="H4" s="13">
        <f t="shared" ref="H4:M4" si="1">SUM(H30*H31)</f>
        <v>2160</v>
      </c>
      <c r="I4" s="13">
        <f t="shared" si="1"/>
        <v>2160</v>
      </c>
      <c r="J4" s="13">
        <f t="shared" si="1"/>
        <v>4320</v>
      </c>
      <c r="K4" s="13">
        <f t="shared" si="1"/>
        <v>4320</v>
      </c>
      <c r="L4" s="13">
        <f t="shared" si="1"/>
        <v>2160</v>
      </c>
      <c r="M4" s="13">
        <f t="shared" si="1"/>
        <v>4320</v>
      </c>
      <c r="N4" s="13">
        <f>SUM(B4:M4)</f>
        <v>43200</v>
      </c>
    </row>
    <row r="5" spans="1:24" x14ac:dyDescent="0.5">
      <c r="B5" s="13"/>
      <c r="C5" s="13"/>
      <c r="D5" s="13"/>
      <c r="E5" s="13"/>
      <c r="F5" s="13"/>
      <c r="G5" s="13"/>
      <c r="H5" s="13"/>
      <c r="I5" s="14"/>
      <c r="J5" s="14"/>
      <c r="K5" s="14"/>
      <c r="L5" s="14"/>
      <c r="M5" s="14"/>
      <c r="N5" s="13"/>
      <c r="O5" s="6"/>
      <c r="P5" s="15"/>
      <c r="R5" s="6"/>
      <c r="S5" s="6"/>
      <c r="T5" s="6"/>
      <c r="U5" s="6"/>
      <c r="V5" s="6"/>
      <c r="W5" s="6"/>
      <c r="X5" s="15"/>
    </row>
    <row r="6" spans="1:24" x14ac:dyDescent="0.5">
      <c r="A6" s="6" t="s">
        <v>2</v>
      </c>
      <c r="B6" s="13">
        <f t="shared" ref="B6:G6" si="2">SUM(B4:B5)</f>
        <v>2160</v>
      </c>
      <c r="C6" s="13">
        <f t="shared" si="2"/>
        <v>0</v>
      </c>
      <c r="D6" s="13">
        <f t="shared" si="2"/>
        <v>4320</v>
      </c>
      <c r="E6" s="13">
        <f t="shared" si="2"/>
        <v>4320</v>
      </c>
      <c r="F6" s="13">
        <f t="shared" si="2"/>
        <v>4320</v>
      </c>
      <c r="G6" s="13">
        <f t="shared" si="2"/>
        <v>8640</v>
      </c>
      <c r="H6" s="13">
        <f t="shared" ref="H6:M6" si="3">SUM(H4:H5)</f>
        <v>2160</v>
      </c>
      <c r="I6" s="13">
        <f t="shared" si="3"/>
        <v>2160</v>
      </c>
      <c r="J6" s="13">
        <f t="shared" si="3"/>
        <v>4320</v>
      </c>
      <c r="K6" s="13">
        <f t="shared" si="3"/>
        <v>4320</v>
      </c>
      <c r="L6" s="13">
        <f t="shared" si="3"/>
        <v>2160</v>
      </c>
      <c r="M6" s="13">
        <f t="shared" si="3"/>
        <v>4320</v>
      </c>
      <c r="N6" s="13">
        <f>SUM(B6:M6)</f>
        <v>43200</v>
      </c>
    </row>
    <row r="7" spans="1:24" x14ac:dyDescent="0.5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24" x14ac:dyDescent="0.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24" x14ac:dyDescent="0.5">
      <c r="A9" s="6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24" x14ac:dyDescent="0.5">
      <c r="A10" s="8" t="s">
        <v>4</v>
      </c>
      <c r="B10" s="13">
        <f>SUM(B30*B32)</f>
        <v>450</v>
      </c>
      <c r="C10" s="13">
        <f t="shared" ref="C10:G10" si="4">SUM(C30*C32)</f>
        <v>0</v>
      </c>
      <c r="D10" s="13">
        <f t="shared" si="4"/>
        <v>900</v>
      </c>
      <c r="E10" s="13">
        <f t="shared" si="4"/>
        <v>900</v>
      </c>
      <c r="F10" s="13">
        <f t="shared" si="4"/>
        <v>900</v>
      </c>
      <c r="G10" s="13">
        <f t="shared" si="4"/>
        <v>1800</v>
      </c>
      <c r="H10" s="13">
        <f t="shared" ref="H10:M10" si="5">SUM(H30*H32)</f>
        <v>450</v>
      </c>
      <c r="I10" s="13">
        <f t="shared" si="5"/>
        <v>450</v>
      </c>
      <c r="J10" s="13">
        <f t="shared" si="5"/>
        <v>900</v>
      </c>
      <c r="K10" s="13">
        <f t="shared" si="5"/>
        <v>900</v>
      </c>
      <c r="L10" s="13">
        <f t="shared" si="5"/>
        <v>450</v>
      </c>
      <c r="M10" s="13">
        <f t="shared" si="5"/>
        <v>900</v>
      </c>
      <c r="N10" s="13">
        <f>SUM(B10:M10)</f>
        <v>9000</v>
      </c>
    </row>
    <row r="11" spans="1:24" x14ac:dyDescent="0.5">
      <c r="A11" s="6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24" x14ac:dyDescent="0.5">
      <c r="A12" s="6" t="s">
        <v>5</v>
      </c>
      <c r="B12" s="13">
        <f t="shared" ref="B12:G12" si="6">B6-B10</f>
        <v>1710</v>
      </c>
      <c r="C12" s="13">
        <f t="shared" si="6"/>
        <v>0</v>
      </c>
      <c r="D12" s="13">
        <f t="shared" si="6"/>
        <v>3420</v>
      </c>
      <c r="E12" s="13">
        <f t="shared" si="6"/>
        <v>3420</v>
      </c>
      <c r="F12" s="13">
        <f t="shared" si="6"/>
        <v>3420</v>
      </c>
      <c r="G12" s="13">
        <f t="shared" si="6"/>
        <v>6840</v>
      </c>
      <c r="H12" s="13">
        <f t="shared" ref="H12:M12" si="7">H6-H10</f>
        <v>1710</v>
      </c>
      <c r="I12" s="13">
        <f t="shared" si="7"/>
        <v>1710</v>
      </c>
      <c r="J12" s="13">
        <f t="shared" si="7"/>
        <v>3420</v>
      </c>
      <c r="K12" s="13">
        <f t="shared" si="7"/>
        <v>3420</v>
      </c>
      <c r="L12" s="13">
        <f t="shared" si="7"/>
        <v>1710</v>
      </c>
      <c r="M12" s="13">
        <f t="shared" si="7"/>
        <v>3420</v>
      </c>
      <c r="N12" s="13">
        <f>SUM(B12:M12)</f>
        <v>34200</v>
      </c>
    </row>
    <row r="13" spans="1:24" x14ac:dyDescent="0.5">
      <c r="A13" s="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24" x14ac:dyDescent="0.5">
      <c r="A14" s="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24" x14ac:dyDescent="0.5">
      <c r="A15" s="6" t="s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24" x14ac:dyDescent="0.5">
      <c r="A16" s="8" t="s">
        <v>35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f>SUM(B16:M16)</f>
        <v>0</v>
      </c>
    </row>
    <row r="17" spans="1:14" x14ac:dyDescent="0.5">
      <c r="A17" s="8" t="s">
        <v>7</v>
      </c>
      <c r="B17" s="16">
        <v>100</v>
      </c>
      <c r="C17" s="16">
        <v>100</v>
      </c>
      <c r="D17" s="16">
        <v>100</v>
      </c>
      <c r="E17" s="16">
        <v>100</v>
      </c>
      <c r="F17" s="16">
        <v>100</v>
      </c>
      <c r="G17" s="16">
        <v>100</v>
      </c>
      <c r="H17" s="16">
        <v>100</v>
      </c>
      <c r="I17" s="16">
        <v>100</v>
      </c>
      <c r="J17" s="16">
        <v>100</v>
      </c>
      <c r="K17" s="16">
        <v>100</v>
      </c>
      <c r="L17" s="16">
        <v>100</v>
      </c>
      <c r="M17" s="16">
        <v>100</v>
      </c>
      <c r="N17" s="16">
        <f t="shared" ref="N17:N24" si="8">SUM(B17:M17)</f>
        <v>1200</v>
      </c>
    </row>
    <row r="18" spans="1:14" x14ac:dyDescent="0.5">
      <c r="A18" s="8" t="s">
        <v>8</v>
      </c>
      <c r="B18" s="16">
        <v>50</v>
      </c>
      <c r="C18" s="16">
        <v>50</v>
      </c>
      <c r="D18" s="16">
        <v>50</v>
      </c>
      <c r="E18" s="16">
        <v>50</v>
      </c>
      <c r="F18" s="16">
        <v>50</v>
      </c>
      <c r="G18" s="16">
        <v>50</v>
      </c>
      <c r="H18" s="16">
        <v>50</v>
      </c>
      <c r="I18" s="16">
        <v>50</v>
      </c>
      <c r="J18" s="16">
        <v>50</v>
      </c>
      <c r="K18" s="16">
        <v>50</v>
      </c>
      <c r="L18" s="16">
        <v>50</v>
      </c>
      <c r="M18" s="16">
        <v>50</v>
      </c>
      <c r="N18" s="16">
        <f t="shared" si="8"/>
        <v>600</v>
      </c>
    </row>
    <row r="19" spans="1:14" x14ac:dyDescent="0.5">
      <c r="A19" s="8" t="s">
        <v>33</v>
      </c>
      <c r="B19" s="16">
        <v>50</v>
      </c>
      <c r="C19" s="16">
        <v>50</v>
      </c>
      <c r="D19" s="16">
        <v>50</v>
      </c>
      <c r="E19" s="16">
        <v>50</v>
      </c>
      <c r="F19" s="16">
        <v>50</v>
      </c>
      <c r="G19" s="16">
        <v>50</v>
      </c>
      <c r="H19" s="16">
        <v>50</v>
      </c>
      <c r="I19" s="16">
        <v>50</v>
      </c>
      <c r="J19" s="16">
        <v>50</v>
      </c>
      <c r="K19" s="16">
        <v>50</v>
      </c>
      <c r="L19" s="16">
        <v>50</v>
      </c>
      <c r="M19" s="16">
        <v>50</v>
      </c>
      <c r="N19" s="16">
        <f t="shared" si="8"/>
        <v>600</v>
      </c>
    </row>
    <row r="20" spans="1:14" x14ac:dyDescent="0.5">
      <c r="A20" s="8" t="s">
        <v>9</v>
      </c>
      <c r="B20" s="16">
        <v>150</v>
      </c>
      <c r="C20" s="16">
        <v>150</v>
      </c>
      <c r="D20" s="16">
        <v>150</v>
      </c>
      <c r="E20" s="16">
        <v>150</v>
      </c>
      <c r="F20" s="16">
        <v>150</v>
      </c>
      <c r="G20" s="16">
        <v>150</v>
      </c>
      <c r="H20" s="16">
        <v>150</v>
      </c>
      <c r="I20" s="16">
        <v>150</v>
      </c>
      <c r="J20" s="16">
        <v>150</v>
      </c>
      <c r="K20" s="16">
        <v>150</v>
      </c>
      <c r="L20" s="16">
        <v>150</v>
      </c>
      <c r="M20" s="16">
        <v>150</v>
      </c>
      <c r="N20" s="16">
        <f t="shared" si="8"/>
        <v>1800</v>
      </c>
    </row>
    <row r="21" spans="1:14" x14ac:dyDescent="0.5">
      <c r="A21" s="8" t="s">
        <v>10</v>
      </c>
      <c r="B21" s="16">
        <v>75</v>
      </c>
      <c r="C21" s="16">
        <v>75</v>
      </c>
      <c r="D21" s="16">
        <v>75</v>
      </c>
      <c r="E21" s="16">
        <v>75</v>
      </c>
      <c r="F21" s="16">
        <v>75</v>
      </c>
      <c r="G21" s="16">
        <v>75</v>
      </c>
      <c r="H21" s="16">
        <v>75</v>
      </c>
      <c r="I21" s="16">
        <v>75</v>
      </c>
      <c r="J21" s="16">
        <v>75</v>
      </c>
      <c r="K21" s="16">
        <v>75</v>
      </c>
      <c r="L21" s="16">
        <v>75</v>
      </c>
      <c r="M21" s="16">
        <v>75</v>
      </c>
      <c r="N21" s="16">
        <f t="shared" si="8"/>
        <v>900</v>
      </c>
    </row>
    <row r="22" spans="1:14" x14ac:dyDescent="0.5">
      <c r="A22" s="8" t="s">
        <v>11</v>
      </c>
      <c r="B22" s="16">
        <v>50</v>
      </c>
      <c r="C22" s="16">
        <v>50</v>
      </c>
      <c r="D22" s="16">
        <v>50</v>
      </c>
      <c r="E22" s="16">
        <v>50</v>
      </c>
      <c r="F22" s="16">
        <v>50</v>
      </c>
      <c r="G22" s="16">
        <v>50</v>
      </c>
      <c r="H22" s="16">
        <v>50</v>
      </c>
      <c r="I22" s="16">
        <v>50</v>
      </c>
      <c r="J22" s="16">
        <v>50</v>
      </c>
      <c r="K22" s="16">
        <v>50</v>
      </c>
      <c r="L22" s="16">
        <v>50</v>
      </c>
      <c r="M22" s="16">
        <v>50</v>
      </c>
      <c r="N22" s="16">
        <f t="shared" si="8"/>
        <v>600</v>
      </c>
    </row>
    <row r="23" spans="1:14" x14ac:dyDescent="0.5">
      <c r="A23" s="8" t="s">
        <v>18</v>
      </c>
      <c r="B23" s="16">
        <v>400</v>
      </c>
      <c r="C23" s="16">
        <v>400</v>
      </c>
      <c r="D23" s="16">
        <v>400</v>
      </c>
      <c r="E23" s="16">
        <v>400</v>
      </c>
      <c r="F23" s="16">
        <v>400</v>
      </c>
      <c r="G23" s="16">
        <v>400</v>
      </c>
      <c r="H23" s="16">
        <v>400</v>
      </c>
      <c r="I23" s="16">
        <v>400</v>
      </c>
      <c r="J23" s="16">
        <v>400</v>
      </c>
      <c r="K23" s="16">
        <v>400</v>
      </c>
      <c r="L23" s="16">
        <v>400</v>
      </c>
      <c r="M23" s="16">
        <v>400</v>
      </c>
      <c r="N23" s="16">
        <f t="shared" si="8"/>
        <v>4800</v>
      </c>
    </row>
    <row r="24" spans="1:14" x14ac:dyDescent="0.5">
      <c r="A24" s="8" t="s">
        <v>34</v>
      </c>
      <c r="B24" s="16">
        <v>100</v>
      </c>
      <c r="C24" s="16">
        <v>100</v>
      </c>
      <c r="D24" s="16">
        <v>100</v>
      </c>
      <c r="E24" s="16">
        <v>100</v>
      </c>
      <c r="F24" s="16">
        <v>100</v>
      </c>
      <c r="G24" s="16">
        <v>100</v>
      </c>
      <c r="H24" s="16">
        <v>100</v>
      </c>
      <c r="I24" s="16">
        <v>100</v>
      </c>
      <c r="J24" s="16">
        <v>100</v>
      </c>
      <c r="K24" s="16">
        <v>100</v>
      </c>
      <c r="L24" s="16">
        <v>100</v>
      </c>
      <c r="M24" s="16">
        <v>100</v>
      </c>
      <c r="N24" s="16">
        <f t="shared" si="8"/>
        <v>1200</v>
      </c>
    </row>
    <row r="25" spans="1:14" x14ac:dyDescent="0.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5">
      <c r="A26" s="6" t="s">
        <v>12</v>
      </c>
      <c r="B26" s="16">
        <f>SUM(B16:B25)</f>
        <v>975</v>
      </c>
      <c r="C26" s="16">
        <f t="shared" ref="C26:N26" si="9">SUM(C16:C25)</f>
        <v>975</v>
      </c>
      <c r="D26" s="16">
        <f t="shared" si="9"/>
        <v>975</v>
      </c>
      <c r="E26" s="16">
        <f t="shared" si="9"/>
        <v>975</v>
      </c>
      <c r="F26" s="16">
        <f t="shared" si="9"/>
        <v>975</v>
      </c>
      <c r="G26" s="16">
        <f t="shared" si="9"/>
        <v>975</v>
      </c>
      <c r="H26" s="16">
        <f t="shared" si="9"/>
        <v>975</v>
      </c>
      <c r="I26" s="16">
        <f t="shared" si="9"/>
        <v>975</v>
      </c>
      <c r="J26" s="16">
        <f t="shared" si="9"/>
        <v>975</v>
      </c>
      <c r="K26" s="16">
        <f t="shared" si="9"/>
        <v>975</v>
      </c>
      <c r="L26" s="16">
        <f t="shared" si="9"/>
        <v>975</v>
      </c>
      <c r="M26" s="16">
        <f t="shared" si="9"/>
        <v>975</v>
      </c>
      <c r="N26" s="16">
        <f t="shared" si="9"/>
        <v>11700</v>
      </c>
    </row>
    <row r="27" spans="1:14" x14ac:dyDescent="0.5">
      <c r="A27" s="6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5">
      <c r="A28" s="6" t="s">
        <v>13</v>
      </c>
      <c r="B28" s="13">
        <f>SUM(B12-B26)</f>
        <v>735</v>
      </c>
      <c r="C28" s="13">
        <f t="shared" ref="C28:N28" si="10">SUM(C12-C26)</f>
        <v>-975</v>
      </c>
      <c r="D28" s="13">
        <f t="shared" si="10"/>
        <v>2445</v>
      </c>
      <c r="E28" s="13">
        <f t="shared" si="10"/>
        <v>2445</v>
      </c>
      <c r="F28" s="13">
        <f t="shared" si="10"/>
        <v>2445</v>
      </c>
      <c r="G28" s="13">
        <f t="shared" si="10"/>
        <v>5865</v>
      </c>
      <c r="H28" s="13">
        <f t="shared" si="10"/>
        <v>735</v>
      </c>
      <c r="I28" s="13">
        <f t="shared" si="10"/>
        <v>735</v>
      </c>
      <c r="J28" s="13">
        <f t="shared" si="10"/>
        <v>2445</v>
      </c>
      <c r="K28" s="13">
        <f t="shared" si="10"/>
        <v>2445</v>
      </c>
      <c r="L28" s="13">
        <f t="shared" si="10"/>
        <v>735</v>
      </c>
      <c r="M28" s="13">
        <f t="shared" si="10"/>
        <v>2445</v>
      </c>
      <c r="N28" s="13">
        <f t="shared" si="10"/>
        <v>22500</v>
      </c>
    </row>
    <row r="29" spans="1:14" x14ac:dyDescent="0.5">
      <c r="A29" s="6"/>
      <c r="B29" s="17"/>
      <c r="C29" s="17"/>
      <c r="D29" s="17"/>
      <c r="E29" s="17"/>
      <c r="F29" s="17"/>
      <c r="G29" s="17"/>
    </row>
    <row r="30" spans="1:14" x14ac:dyDescent="0.5">
      <c r="A30" s="6" t="s">
        <v>14</v>
      </c>
      <c r="B30" s="18">
        <f>B34*0.05</f>
        <v>180</v>
      </c>
      <c r="C30" s="18">
        <f>B34*0</f>
        <v>0</v>
      </c>
      <c r="D30" s="18">
        <f>B34*0.1</f>
        <v>360</v>
      </c>
      <c r="E30" s="18">
        <f>B34*0.1</f>
        <v>360</v>
      </c>
      <c r="F30" s="18">
        <f>B34*0.1</f>
        <v>360</v>
      </c>
      <c r="G30" s="18">
        <f>B34*0.2</f>
        <v>720</v>
      </c>
      <c r="H30" s="18">
        <f>B34*0.05</f>
        <v>180</v>
      </c>
      <c r="I30" s="18">
        <f>B34*0.05</f>
        <v>180</v>
      </c>
      <c r="J30" s="18">
        <f>B34*0.1</f>
        <v>360</v>
      </c>
      <c r="K30" s="18">
        <f>B34*0.1</f>
        <v>360</v>
      </c>
      <c r="L30" s="18">
        <f>B34*0.05</f>
        <v>180</v>
      </c>
      <c r="M30" s="18">
        <f>B34*0.1</f>
        <v>360</v>
      </c>
      <c r="N30" s="19">
        <f>SUM(B30:M30)</f>
        <v>3600</v>
      </c>
    </row>
    <row r="31" spans="1:14" x14ac:dyDescent="0.5">
      <c r="A31" s="6" t="s">
        <v>15</v>
      </c>
      <c r="B31" s="20">
        <v>12</v>
      </c>
      <c r="C31" s="20">
        <v>12</v>
      </c>
      <c r="D31" s="20">
        <v>12</v>
      </c>
      <c r="E31" s="20">
        <v>12</v>
      </c>
      <c r="F31" s="20">
        <v>12</v>
      </c>
      <c r="G31" s="20">
        <v>12</v>
      </c>
      <c r="H31" s="21">
        <v>12</v>
      </c>
      <c r="I31" s="21">
        <v>12</v>
      </c>
      <c r="J31" s="21">
        <v>12</v>
      </c>
      <c r="K31" s="21">
        <v>12</v>
      </c>
      <c r="L31" s="21">
        <v>12</v>
      </c>
      <c r="M31" s="21">
        <v>12</v>
      </c>
    </row>
    <row r="32" spans="1:14" x14ac:dyDescent="0.5">
      <c r="A32" s="6" t="s">
        <v>16</v>
      </c>
      <c r="B32" s="20">
        <v>2.5</v>
      </c>
      <c r="C32" s="20">
        <v>2.5</v>
      </c>
      <c r="D32" s="20">
        <v>2.5</v>
      </c>
      <c r="E32" s="20">
        <v>2.5</v>
      </c>
      <c r="F32" s="20">
        <v>2.5</v>
      </c>
      <c r="G32" s="20">
        <v>2.5</v>
      </c>
      <c r="H32" s="21">
        <v>2.5</v>
      </c>
      <c r="I32" s="21">
        <v>2.5</v>
      </c>
      <c r="J32" s="21">
        <v>2.5</v>
      </c>
      <c r="K32" s="21">
        <v>2.5</v>
      </c>
      <c r="L32" s="21">
        <v>2.5</v>
      </c>
      <c r="M32" s="21">
        <v>2.5</v>
      </c>
    </row>
    <row r="34" spans="1:2" x14ac:dyDescent="0.5">
      <c r="A34" s="6" t="s">
        <v>31</v>
      </c>
      <c r="B34" s="8">
        <v>3600</v>
      </c>
    </row>
    <row r="35" spans="1:2" x14ac:dyDescent="0.5">
      <c r="A35" s="8" t="s">
        <v>32</v>
      </c>
    </row>
    <row r="48" spans="1:2" s="8" customFormat="1" x14ac:dyDescent="0.5"/>
    <row r="49" s="8" customFormat="1" x14ac:dyDescent="0.5"/>
    <row r="50" s="8" customFormat="1" x14ac:dyDescent="0.5"/>
    <row r="51" s="8" customFormat="1" x14ac:dyDescent="0.5"/>
    <row r="52" s="8" customFormat="1" x14ac:dyDescent="0.5"/>
    <row r="53" s="8" customFormat="1" x14ac:dyDescent="0.5"/>
    <row r="54" s="8" customFormat="1" x14ac:dyDescent="0.5"/>
    <row r="55" s="8" customFormat="1" x14ac:dyDescent="0.5"/>
    <row r="56" s="8" customFormat="1" x14ac:dyDescent="0.5"/>
    <row r="57" s="8" customFormat="1" x14ac:dyDescent="0.5"/>
    <row r="58" s="8" customFormat="1" x14ac:dyDescent="0.5"/>
    <row r="59" s="8" customFormat="1" x14ac:dyDescent="0.5"/>
    <row r="60" s="8" customFormat="1" x14ac:dyDescent="0.5"/>
    <row r="61" s="8" customFormat="1" x14ac:dyDescent="0.5"/>
    <row r="62" s="8" customFormat="1" x14ac:dyDescent="0.5"/>
    <row r="63" s="8" customFormat="1" x14ac:dyDescent="0.5"/>
    <row r="64" s="8" customFormat="1" x14ac:dyDescent="0.5"/>
    <row r="65" s="8" customFormat="1" x14ac:dyDescent="0.5"/>
    <row r="66" s="8" customFormat="1" x14ac:dyDescent="0.5"/>
    <row r="67" s="8" customFormat="1" x14ac:dyDescent="0.5"/>
    <row r="68" s="8" customFormat="1" x14ac:dyDescent="0.5"/>
    <row r="69" s="8" customFormat="1" x14ac:dyDescent="0.5"/>
    <row r="70" s="8" customFormat="1" x14ac:dyDescent="0.5"/>
    <row r="71" s="8" customFormat="1" x14ac:dyDescent="0.5"/>
    <row r="72" s="8" customFormat="1" x14ac:dyDescent="0.5"/>
    <row r="73" s="8" customFormat="1" x14ac:dyDescent="0.5"/>
    <row r="74" s="8" customFormat="1" x14ac:dyDescent="0.5"/>
    <row r="75" s="8" customFormat="1" x14ac:dyDescent="0.5"/>
    <row r="76" s="8" customFormat="1" x14ac:dyDescent="0.5"/>
    <row r="77" s="8" customFormat="1" x14ac:dyDescent="0.5"/>
    <row r="78" s="8" customFormat="1" x14ac:dyDescent="0.5"/>
    <row r="79" s="8" customFormat="1" x14ac:dyDescent="0.5"/>
    <row r="80" s="8" customFormat="1" x14ac:dyDescent="0.5"/>
    <row r="81" s="8" customFormat="1" x14ac:dyDescent="0.5"/>
    <row r="82" s="8" customFormat="1" x14ac:dyDescent="0.5"/>
    <row r="83" s="8" customFormat="1" x14ac:dyDescent="0.5"/>
    <row r="84" s="8" customFormat="1" x14ac:dyDescent="0.5"/>
    <row r="85" s="8" customFormat="1" x14ac:dyDescent="0.5"/>
    <row r="86" s="8" customFormat="1" x14ac:dyDescent="0.5"/>
    <row r="87" s="8" customFormat="1" x14ac:dyDescent="0.5"/>
    <row r="88" s="8" customFormat="1" x14ac:dyDescent="0.5"/>
    <row r="89" s="8" customFormat="1" x14ac:dyDescent="0.5"/>
    <row r="90" s="8" customFormat="1" x14ac:dyDescent="0.5"/>
    <row r="91" s="8" customFormat="1" x14ac:dyDescent="0.5"/>
    <row r="92" s="8" customFormat="1" x14ac:dyDescent="0.5"/>
    <row r="93" s="8" customFormat="1" x14ac:dyDescent="0.5"/>
    <row r="94" s="8" customFormat="1" x14ac:dyDescent="0.5"/>
    <row r="95" s="8" customFormat="1" x14ac:dyDescent="0.5"/>
    <row r="96" s="8" customFormat="1" x14ac:dyDescent="0.5"/>
    <row r="97" s="8" customFormat="1" x14ac:dyDescent="0.5"/>
    <row r="98" s="8" customFormat="1" x14ac:dyDescent="0.5"/>
    <row r="99" s="8" customFormat="1" x14ac:dyDescent="0.5"/>
    <row r="100" s="8" customFormat="1" x14ac:dyDescent="0.5"/>
    <row r="101" s="8" customFormat="1" x14ac:dyDescent="0.5"/>
    <row r="102" s="8" customFormat="1" x14ac:dyDescent="0.5"/>
    <row r="103" s="8" customFormat="1" x14ac:dyDescent="0.5"/>
    <row r="104" s="8" customFormat="1" x14ac:dyDescent="0.5"/>
    <row r="105" s="8" customFormat="1" x14ac:dyDescent="0.5"/>
    <row r="106" s="8" customFormat="1" x14ac:dyDescent="0.5"/>
    <row r="107" s="8" customFormat="1" x14ac:dyDescent="0.5"/>
    <row r="108" s="8" customFormat="1" x14ac:dyDescent="0.5"/>
    <row r="109" s="8" customFormat="1" x14ac:dyDescent="0.5"/>
    <row r="110" s="8" customFormat="1" x14ac:dyDescent="0.5"/>
    <row r="111" s="8" customFormat="1" x14ac:dyDescent="0.5"/>
    <row r="112" s="8" customFormat="1" x14ac:dyDescent="0.5"/>
    <row r="113" s="8" customFormat="1" x14ac:dyDescent="0.5"/>
    <row r="114" s="8" customFormat="1" x14ac:dyDescent="0.5"/>
    <row r="115" s="8" customFormat="1" x14ac:dyDescent="0.5"/>
    <row r="116" s="8" customFormat="1" x14ac:dyDescent="0.5"/>
    <row r="117" s="8" customFormat="1" x14ac:dyDescent="0.5"/>
    <row r="118" s="8" customFormat="1" x14ac:dyDescent="0.5"/>
    <row r="119" s="8" customFormat="1" x14ac:dyDescent="0.5"/>
    <row r="120" s="8" customFormat="1" x14ac:dyDescent="0.5"/>
    <row r="121" s="8" customFormat="1" x14ac:dyDescent="0.5"/>
    <row r="122" s="8" customFormat="1" x14ac:dyDescent="0.5"/>
    <row r="123" s="8" customFormat="1" x14ac:dyDescent="0.5"/>
    <row r="124" s="8" customFormat="1" x14ac:dyDescent="0.5"/>
    <row r="125" s="8" customFormat="1" x14ac:dyDescent="0.5"/>
    <row r="126" s="8" customFormat="1" x14ac:dyDescent="0.5"/>
    <row r="127" s="8" customFormat="1" x14ac:dyDescent="0.5"/>
  </sheetData>
  <phoneticPr fontId="0" type="noConversion"/>
  <printOptions horizontalCentered="1" verticalCentered="1" headings="1" gridLines="1" gridLinesSet="0"/>
  <pageMargins left="0.25" right="0.25" top="0.5" bottom="0.5" header="0.5" footer="0.5"/>
  <pageSetup orientation="landscape" horizontalDpi="300" verticalDpi="300" r:id="rId1"/>
  <headerFooter alignWithMargins="0"/>
  <ignoredErrors>
    <ignoredError sqref="B30:C30 E30 G30:M3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4:F17"/>
  <sheetViews>
    <sheetView workbookViewId="0">
      <selection activeCell="H18" sqref="H18"/>
    </sheetView>
  </sheetViews>
  <sheetFormatPr defaultRowHeight="12.4" x14ac:dyDescent="0.35"/>
  <cols>
    <col min="2" max="2" width="10.7109375" bestFit="1" customWidth="1"/>
    <col min="3" max="3" width="14.5703125" bestFit="1" customWidth="1"/>
    <col min="4" max="4" width="13.85546875" bestFit="1" customWidth="1"/>
    <col min="5" max="5" width="18.5703125" bestFit="1" customWidth="1"/>
  </cols>
  <sheetData>
    <row r="14" spans="1:6" ht="45" x14ac:dyDescent="0.45">
      <c r="A14" s="1"/>
      <c r="B14" s="3" t="s">
        <v>39</v>
      </c>
      <c r="C14" s="3" t="s">
        <v>40</v>
      </c>
      <c r="D14" s="3" t="s">
        <v>41</v>
      </c>
      <c r="E14" s="3" t="s">
        <v>42</v>
      </c>
      <c r="F14" s="2"/>
    </row>
    <row r="15" spans="1:6" ht="15.4" x14ac:dyDescent="0.45">
      <c r="A15" s="1" t="s">
        <v>37</v>
      </c>
      <c r="B15" s="4">
        <v>3</v>
      </c>
      <c r="C15" s="4">
        <v>20</v>
      </c>
      <c r="D15" s="4">
        <v>6</v>
      </c>
      <c r="E15" s="4">
        <f>SUM(B15*C15*D15)</f>
        <v>360</v>
      </c>
      <c r="F15" s="2"/>
    </row>
    <row r="16" spans="1:6" ht="15.75" thickBot="1" x14ac:dyDescent="0.5">
      <c r="A16" s="1" t="s">
        <v>38</v>
      </c>
      <c r="B16" s="4">
        <v>1</v>
      </c>
      <c r="C16" s="4">
        <v>24</v>
      </c>
      <c r="D16" s="4">
        <v>4</v>
      </c>
      <c r="E16" s="5">
        <f>SUM(B16*C16*D16)</f>
        <v>96</v>
      </c>
      <c r="F16" s="2"/>
    </row>
    <row r="17" spans="5:5" ht="15.4" thickTop="1" x14ac:dyDescent="0.4">
      <c r="E17" s="4">
        <f>SUM(E15:E16)</f>
        <v>456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tabSelected="1" zoomScale="90" zoomScaleNormal="90" workbookViewId="0">
      <selection activeCell="A28" sqref="A28"/>
    </sheetView>
  </sheetViews>
  <sheetFormatPr defaultRowHeight="13.15" x14ac:dyDescent="0.4"/>
  <cols>
    <col min="1" max="1" width="35.28515625" style="22" bestFit="1" customWidth="1"/>
    <col min="2" max="2" width="14.85546875" style="22" bestFit="1" customWidth="1"/>
    <col min="3" max="3" width="15.7109375" style="22" bestFit="1" customWidth="1"/>
    <col min="4" max="6" width="14.85546875" style="22" bestFit="1" customWidth="1"/>
    <col min="7" max="7" width="16.28515625" style="22" bestFit="1" customWidth="1"/>
    <col min="8" max="13" width="14.85546875" style="22" bestFit="1" customWidth="1"/>
    <col min="14" max="14" width="16.28515625" style="22" bestFit="1" customWidth="1"/>
    <col min="15" max="16384" width="9.140625" style="22"/>
  </cols>
  <sheetData>
    <row r="1" spans="1:14" ht="15.75" x14ac:dyDescent="0.5">
      <c r="A1" s="6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5.75" x14ac:dyDescent="0.5">
      <c r="A2" s="8"/>
      <c r="B2" s="23" t="s">
        <v>19</v>
      </c>
      <c r="C2" s="23" t="s">
        <v>20</v>
      </c>
      <c r="D2" s="23" t="s">
        <v>21</v>
      </c>
      <c r="E2" s="23" t="s">
        <v>22</v>
      </c>
      <c r="F2" s="23" t="s">
        <v>23</v>
      </c>
      <c r="G2" s="23" t="s">
        <v>24</v>
      </c>
      <c r="H2" s="23" t="s">
        <v>25</v>
      </c>
      <c r="I2" s="23" t="s">
        <v>26</v>
      </c>
      <c r="J2" s="23" t="s">
        <v>27</v>
      </c>
      <c r="K2" s="23" t="s">
        <v>28</v>
      </c>
      <c r="L2" s="23" t="s">
        <v>29</v>
      </c>
      <c r="M2" s="23" t="s">
        <v>30</v>
      </c>
      <c r="N2" s="8" t="s">
        <v>0</v>
      </c>
    </row>
    <row r="3" spans="1:14" s="24" customFormat="1" ht="15.75" x14ac:dyDescent="0.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5.75" x14ac:dyDescent="0.5">
      <c r="A4" s="8" t="s">
        <v>36</v>
      </c>
      <c r="B4" s="13">
        <f>SUM(B28*B29)</f>
        <v>3060</v>
      </c>
      <c r="C4" s="13">
        <f>SUM(C28*C29)</f>
        <v>0</v>
      </c>
      <c r="D4" s="13">
        <f>SUM(D28*D29)</f>
        <v>6120</v>
      </c>
      <c r="E4" s="13">
        <f t="shared" ref="E4:M4" si="0">SUM(E28*E29)</f>
        <v>6120</v>
      </c>
      <c r="F4" s="13">
        <f t="shared" si="0"/>
        <v>6120</v>
      </c>
      <c r="G4" s="13">
        <f t="shared" si="0"/>
        <v>12240</v>
      </c>
      <c r="H4" s="13">
        <f t="shared" si="0"/>
        <v>3060</v>
      </c>
      <c r="I4" s="13">
        <f t="shared" si="0"/>
        <v>3060</v>
      </c>
      <c r="J4" s="13">
        <f t="shared" si="0"/>
        <v>6120</v>
      </c>
      <c r="K4" s="13">
        <f t="shared" si="0"/>
        <v>6120</v>
      </c>
      <c r="L4" s="13">
        <f t="shared" si="0"/>
        <v>3060</v>
      </c>
      <c r="M4" s="13">
        <f t="shared" si="0"/>
        <v>6120</v>
      </c>
      <c r="N4" s="13">
        <f>SUM(B4:M4)</f>
        <v>61200</v>
      </c>
    </row>
    <row r="5" spans="1:14" ht="15.75" x14ac:dyDescent="0.5">
      <c r="A5" s="8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24" customFormat="1" ht="15.75" x14ac:dyDescent="0.5">
      <c r="A6" s="6" t="s">
        <v>2</v>
      </c>
      <c r="B6" s="14">
        <f t="shared" ref="B6:G6" si="1">SUM(B4:B5)</f>
        <v>3060</v>
      </c>
      <c r="C6" s="14">
        <f t="shared" si="1"/>
        <v>0</v>
      </c>
      <c r="D6" s="14">
        <f t="shared" si="1"/>
        <v>6120</v>
      </c>
      <c r="E6" s="14">
        <f t="shared" si="1"/>
        <v>6120</v>
      </c>
      <c r="F6" s="14">
        <f t="shared" si="1"/>
        <v>6120</v>
      </c>
      <c r="G6" s="14">
        <f t="shared" si="1"/>
        <v>12240</v>
      </c>
      <c r="H6" s="14">
        <f t="shared" ref="H6:M6" si="2">SUM(H4:H5)</f>
        <v>3060</v>
      </c>
      <c r="I6" s="14">
        <f t="shared" si="2"/>
        <v>3060</v>
      </c>
      <c r="J6" s="14">
        <f t="shared" si="2"/>
        <v>6120</v>
      </c>
      <c r="K6" s="14">
        <f t="shared" si="2"/>
        <v>6120</v>
      </c>
      <c r="L6" s="14">
        <f t="shared" si="2"/>
        <v>3060</v>
      </c>
      <c r="M6" s="14">
        <f t="shared" si="2"/>
        <v>6120</v>
      </c>
      <c r="N6" s="14">
        <f>SUM(B6:M6)</f>
        <v>61200</v>
      </c>
    </row>
    <row r="7" spans="1:14" ht="15.75" x14ac:dyDescent="0.5">
      <c r="A7" s="8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5.75" x14ac:dyDescent="0.5">
      <c r="A8" s="8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5.75" x14ac:dyDescent="0.5">
      <c r="A9" s="8" t="s">
        <v>4</v>
      </c>
      <c r="B9" s="13">
        <f>SUM(B28*B30)</f>
        <v>637.5</v>
      </c>
      <c r="C9" s="13">
        <f t="shared" ref="C9:M9" si="3">SUM(C28*C30)</f>
        <v>0</v>
      </c>
      <c r="D9" s="13">
        <f t="shared" si="3"/>
        <v>1275</v>
      </c>
      <c r="E9" s="13">
        <f t="shared" si="3"/>
        <v>1275</v>
      </c>
      <c r="F9" s="13">
        <f t="shared" si="3"/>
        <v>1275</v>
      </c>
      <c r="G9" s="13">
        <f t="shared" si="3"/>
        <v>2550</v>
      </c>
      <c r="H9" s="13">
        <f t="shared" si="3"/>
        <v>637.5</v>
      </c>
      <c r="I9" s="13">
        <f t="shared" si="3"/>
        <v>637.5</v>
      </c>
      <c r="J9" s="13">
        <f t="shared" si="3"/>
        <v>1275</v>
      </c>
      <c r="K9" s="13">
        <f t="shared" si="3"/>
        <v>1275</v>
      </c>
      <c r="L9" s="13">
        <f t="shared" si="3"/>
        <v>637.5</v>
      </c>
      <c r="M9" s="13">
        <f t="shared" si="3"/>
        <v>1275</v>
      </c>
      <c r="N9" s="13">
        <f>SUM(B9:M9)</f>
        <v>12750</v>
      </c>
    </row>
    <row r="10" spans="1:14" ht="15.75" x14ac:dyDescent="0.5">
      <c r="A10" s="8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s="24" customFormat="1" ht="15.75" x14ac:dyDescent="0.5">
      <c r="A11" s="6" t="s">
        <v>5</v>
      </c>
      <c r="B11" s="14">
        <f t="shared" ref="B11:M11" si="4">B6-B9</f>
        <v>2422.5</v>
      </c>
      <c r="C11" s="14">
        <f t="shared" si="4"/>
        <v>0</v>
      </c>
      <c r="D11" s="14">
        <f t="shared" si="4"/>
        <v>4845</v>
      </c>
      <c r="E11" s="14">
        <f t="shared" si="4"/>
        <v>4845</v>
      </c>
      <c r="F11" s="14">
        <f t="shared" si="4"/>
        <v>4845</v>
      </c>
      <c r="G11" s="14">
        <f t="shared" si="4"/>
        <v>9690</v>
      </c>
      <c r="H11" s="14">
        <f t="shared" si="4"/>
        <v>2422.5</v>
      </c>
      <c r="I11" s="14">
        <f t="shared" si="4"/>
        <v>2422.5</v>
      </c>
      <c r="J11" s="14">
        <f t="shared" si="4"/>
        <v>4845</v>
      </c>
      <c r="K11" s="14">
        <f t="shared" si="4"/>
        <v>4845</v>
      </c>
      <c r="L11" s="14">
        <f t="shared" si="4"/>
        <v>2422.5</v>
      </c>
      <c r="M11" s="14">
        <f t="shared" si="4"/>
        <v>4845</v>
      </c>
      <c r="N11" s="14">
        <f>SUM(B11:M11)</f>
        <v>48450</v>
      </c>
    </row>
    <row r="12" spans="1:14" ht="15.75" x14ac:dyDescent="0.5">
      <c r="A12" s="8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24" customFormat="1" ht="15.75" x14ac:dyDescent="0.5">
      <c r="A13" s="6" t="s">
        <v>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.75" x14ac:dyDescent="0.5">
      <c r="A14" s="8" t="s">
        <v>35</v>
      </c>
      <c r="B14" s="13">
        <v>400</v>
      </c>
      <c r="C14" s="13">
        <v>400</v>
      </c>
      <c r="D14" s="13">
        <v>400</v>
      </c>
      <c r="E14" s="13">
        <v>400</v>
      </c>
      <c r="F14" s="13">
        <v>400</v>
      </c>
      <c r="G14" s="13">
        <v>400</v>
      </c>
      <c r="H14" s="13">
        <v>400</v>
      </c>
      <c r="I14" s="13">
        <v>400</v>
      </c>
      <c r="J14" s="13">
        <v>400</v>
      </c>
      <c r="K14" s="13">
        <v>400</v>
      </c>
      <c r="L14" s="13">
        <v>400</v>
      </c>
      <c r="M14" s="13">
        <v>400</v>
      </c>
      <c r="N14" s="13">
        <f>SUM(B14:M14)</f>
        <v>4800</v>
      </c>
    </row>
    <row r="15" spans="1:14" ht="15.75" x14ac:dyDescent="0.5">
      <c r="A15" s="8" t="s">
        <v>7</v>
      </c>
      <c r="B15" s="13">
        <v>100</v>
      </c>
      <c r="C15" s="13">
        <v>100</v>
      </c>
      <c r="D15" s="13">
        <v>100</v>
      </c>
      <c r="E15" s="13">
        <v>100</v>
      </c>
      <c r="F15" s="13">
        <v>100</v>
      </c>
      <c r="G15" s="13">
        <v>100</v>
      </c>
      <c r="H15" s="13">
        <v>100</v>
      </c>
      <c r="I15" s="13">
        <v>100</v>
      </c>
      <c r="J15" s="13">
        <v>100</v>
      </c>
      <c r="K15" s="13">
        <v>100</v>
      </c>
      <c r="L15" s="13">
        <v>100</v>
      </c>
      <c r="M15" s="13">
        <v>100</v>
      </c>
      <c r="N15" s="13">
        <f t="shared" ref="N15:N22" si="5">SUM(B15:M15)</f>
        <v>1200</v>
      </c>
    </row>
    <row r="16" spans="1:14" ht="15.75" x14ac:dyDescent="0.5">
      <c r="A16" s="8" t="s">
        <v>8</v>
      </c>
      <c r="B16" s="13">
        <v>50</v>
      </c>
      <c r="C16" s="13">
        <v>50</v>
      </c>
      <c r="D16" s="13">
        <v>50</v>
      </c>
      <c r="E16" s="13">
        <v>50</v>
      </c>
      <c r="F16" s="13">
        <v>50</v>
      </c>
      <c r="G16" s="13">
        <v>50</v>
      </c>
      <c r="H16" s="13">
        <v>50</v>
      </c>
      <c r="I16" s="13">
        <v>50</v>
      </c>
      <c r="J16" s="13">
        <v>50</v>
      </c>
      <c r="K16" s="13">
        <v>50</v>
      </c>
      <c r="L16" s="13">
        <v>50</v>
      </c>
      <c r="M16" s="13">
        <v>50</v>
      </c>
      <c r="N16" s="13">
        <f t="shared" si="5"/>
        <v>600</v>
      </c>
    </row>
    <row r="17" spans="1:14" ht="15.75" x14ac:dyDescent="0.5">
      <c r="A17" s="8" t="s">
        <v>33</v>
      </c>
      <c r="B17" s="13">
        <v>50</v>
      </c>
      <c r="C17" s="13">
        <v>50</v>
      </c>
      <c r="D17" s="13">
        <v>50</v>
      </c>
      <c r="E17" s="13">
        <v>50</v>
      </c>
      <c r="F17" s="13">
        <v>50</v>
      </c>
      <c r="G17" s="13">
        <v>50</v>
      </c>
      <c r="H17" s="13">
        <v>50</v>
      </c>
      <c r="I17" s="13">
        <v>50</v>
      </c>
      <c r="J17" s="13">
        <v>50</v>
      </c>
      <c r="K17" s="13">
        <v>50</v>
      </c>
      <c r="L17" s="13">
        <v>50</v>
      </c>
      <c r="M17" s="13">
        <v>50</v>
      </c>
      <c r="N17" s="13">
        <f t="shared" si="5"/>
        <v>600</v>
      </c>
    </row>
    <row r="18" spans="1:14" ht="15.75" x14ac:dyDescent="0.5">
      <c r="A18" s="8" t="s">
        <v>9</v>
      </c>
      <c r="B18" s="13">
        <v>175</v>
      </c>
      <c r="C18" s="13">
        <v>175</v>
      </c>
      <c r="D18" s="13">
        <v>175</v>
      </c>
      <c r="E18" s="13">
        <v>175</v>
      </c>
      <c r="F18" s="13">
        <v>175</v>
      </c>
      <c r="G18" s="13">
        <v>175</v>
      </c>
      <c r="H18" s="13">
        <v>175</v>
      </c>
      <c r="I18" s="13">
        <v>175</v>
      </c>
      <c r="J18" s="13">
        <v>175</v>
      </c>
      <c r="K18" s="13">
        <v>175</v>
      </c>
      <c r="L18" s="13">
        <v>175</v>
      </c>
      <c r="M18" s="13">
        <v>175</v>
      </c>
      <c r="N18" s="13">
        <f t="shared" si="5"/>
        <v>2100</v>
      </c>
    </row>
    <row r="19" spans="1:14" ht="15.75" x14ac:dyDescent="0.5">
      <c r="A19" s="8" t="s">
        <v>10</v>
      </c>
      <c r="B19" s="13">
        <v>110</v>
      </c>
      <c r="C19" s="13">
        <v>110</v>
      </c>
      <c r="D19" s="13">
        <v>110</v>
      </c>
      <c r="E19" s="13">
        <v>110</v>
      </c>
      <c r="F19" s="13">
        <v>110</v>
      </c>
      <c r="G19" s="13">
        <v>110</v>
      </c>
      <c r="H19" s="13">
        <v>110</v>
      </c>
      <c r="I19" s="13">
        <v>110</v>
      </c>
      <c r="J19" s="13">
        <v>110</v>
      </c>
      <c r="K19" s="13">
        <v>110</v>
      </c>
      <c r="L19" s="13">
        <v>110</v>
      </c>
      <c r="M19" s="13">
        <v>110</v>
      </c>
      <c r="N19" s="13">
        <f t="shared" si="5"/>
        <v>1320</v>
      </c>
    </row>
    <row r="20" spans="1:14" ht="15.75" x14ac:dyDescent="0.5">
      <c r="A20" s="8" t="s">
        <v>11</v>
      </c>
      <c r="B20" s="13">
        <v>50</v>
      </c>
      <c r="C20" s="13">
        <v>50</v>
      </c>
      <c r="D20" s="13">
        <v>50</v>
      </c>
      <c r="E20" s="13">
        <v>50</v>
      </c>
      <c r="F20" s="13">
        <v>50</v>
      </c>
      <c r="G20" s="13">
        <v>50</v>
      </c>
      <c r="H20" s="13">
        <v>50</v>
      </c>
      <c r="I20" s="13">
        <v>50</v>
      </c>
      <c r="J20" s="13">
        <v>50</v>
      </c>
      <c r="K20" s="13">
        <v>50</v>
      </c>
      <c r="L20" s="13">
        <v>50</v>
      </c>
      <c r="M20" s="13">
        <v>50</v>
      </c>
      <c r="N20" s="13">
        <f t="shared" si="5"/>
        <v>600</v>
      </c>
    </row>
    <row r="21" spans="1:14" ht="15.75" x14ac:dyDescent="0.5">
      <c r="A21" s="8" t="s">
        <v>18</v>
      </c>
      <c r="B21" s="13">
        <v>475</v>
      </c>
      <c r="C21" s="13">
        <v>475</v>
      </c>
      <c r="D21" s="13">
        <v>475</v>
      </c>
      <c r="E21" s="13">
        <v>475</v>
      </c>
      <c r="F21" s="13">
        <v>475</v>
      </c>
      <c r="G21" s="13">
        <v>475</v>
      </c>
      <c r="H21" s="13">
        <v>475</v>
      </c>
      <c r="I21" s="13">
        <v>475</v>
      </c>
      <c r="J21" s="13">
        <v>475</v>
      </c>
      <c r="K21" s="13">
        <v>475</v>
      </c>
      <c r="L21" s="13">
        <v>475</v>
      </c>
      <c r="M21" s="13">
        <v>475</v>
      </c>
      <c r="N21" s="13">
        <f t="shared" si="5"/>
        <v>5700</v>
      </c>
    </row>
    <row r="22" spans="1:14" ht="15.75" x14ac:dyDescent="0.5">
      <c r="A22" s="8" t="s">
        <v>34</v>
      </c>
      <c r="B22" s="13">
        <v>150</v>
      </c>
      <c r="C22" s="13">
        <v>150</v>
      </c>
      <c r="D22" s="13">
        <v>150</v>
      </c>
      <c r="E22" s="13">
        <v>150</v>
      </c>
      <c r="F22" s="13">
        <v>150</v>
      </c>
      <c r="G22" s="13">
        <v>150</v>
      </c>
      <c r="H22" s="13">
        <v>150</v>
      </c>
      <c r="I22" s="13">
        <v>150</v>
      </c>
      <c r="J22" s="13">
        <v>150</v>
      </c>
      <c r="K22" s="13">
        <v>150</v>
      </c>
      <c r="L22" s="13">
        <v>150</v>
      </c>
      <c r="M22" s="13">
        <v>150</v>
      </c>
      <c r="N22" s="13">
        <f t="shared" si="5"/>
        <v>1800</v>
      </c>
    </row>
    <row r="23" spans="1:14" ht="15.75" x14ac:dyDescent="0.5">
      <c r="A23" s="8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s="24" customFormat="1" ht="15.75" x14ac:dyDescent="0.5">
      <c r="A24" s="6" t="s">
        <v>12</v>
      </c>
      <c r="B24" s="14">
        <f>SUM(B14:B23)</f>
        <v>1560</v>
      </c>
      <c r="C24" s="14">
        <f t="shared" ref="C24:N24" si="6">SUM(C14:C23)</f>
        <v>1560</v>
      </c>
      <c r="D24" s="14">
        <f t="shared" si="6"/>
        <v>1560</v>
      </c>
      <c r="E24" s="14">
        <f t="shared" si="6"/>
        <v>1560</v>
      </c>
      <c r="F24" s="14">
        <f t="shared" si="6"/>
        <v>1560</v>
      </c>
      <c r="G24" s="14">
        <f t="shared" si="6"/>
        <v>1560</v>
      </c>
      <c r="H24" s="14">
        <f t="shared" si="6"/>
        <v>1560</v>
      </c>
      <c r="I24" s="14">
        <f t="shared" si="6"/>
        <v>1560</v>
      </c>
      <c r="J24" s="14">
        <f t="shared" si="6"/>
        <v>1560</v>
      </c>
      <c r="K24" s="14">
        <f t="shared" si="6"/>
        <v>1560</v>
      </c>
      <c r="L24" s="14">
        <f t="shared" si="6"/>
        <v>1560</v>
      </c>
      <c r="M24" s="14">
        <f t="shared" si="6"/>
        <v>1560</v>
      </c>
      <c r="N24" s="14">
        <f t="shared" si="6"/>
        <v>18720</v>
      </c>
    </row>
    <row r="25" spans="1:14" ht="15.75" x14ac:dyDescent="0.5">
      <c r="A25" s="8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s="24" customFormat="1" ht="15.75" x14ac:dyDescent="0.5">
      <c r="A26" s="6" t="s">
        <v>13</v>
      </c>
      <c r="B26" s="14">
        <f t="shared" ref="B26:N26" si="7">SUM(B11-B24)</f>
        <v>862.5</v>
      </c>
      <c r="C26" s="14">
        <f t="shared" si="7"/>
        <v>-1560</v>
      </c>
      <c r="D26" s="14">
        <f t="shared" si="7"/>
        <v>3285</v>
      </c>
      <c r="E26" s="14">
        <f t="shared" si="7"/>
        <v>3285</v>
      </c>
      <c r="F26" s="14">
        <f t="shared" si="7"/>
        <v>3285</v>
      </c>
      <c r="G26" s="14">
        <f t="shared" si="7"/>
        <v>8130</v>
      </c>
      <c r="H26" s="14">
        <f t="shared" si="7"/>
        <v>862.5</v>
      </c>
      <c r="I26" s="14">
        <f t="shared" si="7"/>
        <v>862.5</v>
      </c>
      <c r="J26" s="14">
        <f t="shared" si="7"/>
        <v>3285</v>
      </c>
      <c r="K26" s="14">
        <f t="shared" si="7"/>
        <v>3285</v>
      </c>
      <c r="L26" s="14">
        <f t="shared" si="7"/>
        <v>862.5</v>
      </c>
      <c r="M26" s="14">
        <f t="shared" si="7"/>
        <v>3285</v>
      </c>
      <c r="N26" s="14">
        <f t="shared" si="7"/>
        <v>29730</v>
      </c>
    </row>
    <row r="27" spans="1:14" ht="15.75" x14ac:dyDescent="0.5">
      <c r="A27" s="8"/>
      <c r="B27" s="17"/>
      <c r="C27" s="17"/>
      <c r="D27" s="17"/>
      <c r="E27" s="17"/>
      <c r="F27" s="17"/>
      <c r="G27" s="17"/>
      <c r="H27" s="8"/>
      <c r="I27" s="8"/>
      <c r="J27" s="8"/>
      <c r="K27" s="8"/>
      <c r="L27" s="8"/>
      <c r="M27" s="8"/>
      <c r="N27" s="8"/>
    </row>
    <row r="28" spans="1:14" ht="15.75" x14ac:dyDescent="0.5">
      <c r="A28" s="8" t="s">
        <v>14</v>
      </c>
      <c r="B28" s="19">
        <f>B32*0.05</f>
        <v>255</v>
      </c>
      <c r="C28" s="19">
        <f>B32*0</f>
        <v>0</v>
      </c>
      <c r="D28" s="19">
        <f>B32*0.1</f>
        <v>510</v>
      </c>
      <c r="E28" s="19">
        <f>B32*0.1</f>
        <v>510</v>
      </c>
      <c r="F28" s="19">
        <f>B32*0.1</f>
        <v>510</v>
      </c>
      <c r="G28" s="19">
        <f>B32*0.2</f>
        <v>1020</v>
      </c>
      <c r="H28" s="19">
        <f>B32*0.05</f>
        <v>255</v>
      </c>
      <c r="I28" s="19">
        <f>B32*0.05</f>
        <v>255</v>
      </c>
      <c r="J28" s="19">
        <f>B32*0.1</f>
        <v>510</v>
      </c>
      <c r="K28" s="19">
        <f>B32*0.1</f>
        <v>510</v>
      </c>
      <c r="L28" s="19">
        <f>B32*0.05</f>
        <v>255</v>
      </c>
      <c r="M28" s="19">
        <f>B32*0.1</f>
        <v>510</v>
      </c>
      <c r="N28" s="19">
        <f>SUM(B28:M28)</f>
        <v>5100</v>
      </c>
    </row>
    <row r="29" spans="1:14" ht="15.75" x14ac:dyDescent="0.5">
      <c r="A29" s="8" t="s">
        <v>15</v>
      </c>
      <c r="B29" s="13">
        <v>12</v>
      </c>
      <c r="C29" s="13">
        <v>12</v>
      </c>
      <c r="D29" s="13">
        <v>12</v>
      </c>
      <c r="E29" s="13">
        <v>12</v>
      </c>
      <c r="F29" s="13">
        <v>12</v>
      </c>
      <c r="G29" s="13">
        <v>12</v>
      </c>
      <c r="H29" s="25">
        <v>12</v>
      </c>
      <c r="I29" s="25">
        <v>12</v>
      </c>
      <c r="J29" s="25">
        <v>12</v>
      </c>
      <c r="K29" s="25">
        <v>12</v>
      </c>
      <c r="L29" s="25">
        <v>12</v>
      </c>
      <c r="M29" s="25">
        <v>12</v>
      </c>
      <c r="N29" s="8"/>
    </row>
    <row r="30" spans="1:14" ht="15.75" x14ac:dyDescent="0.5">
      <c r="A30" s="8" t="s">
        <v>16</v>
      </c>
      <c r="B30" s="13">
        <v>2.5</v>
      </c>
      <c r="C30" s="13">
        <v>2.5</v>
      </c>
      <c r="D30" s="13">
        <v>2.5</v>
      </c>
      <c r="E30" s="13">
        <v>2.5</v>
      </c>
      <c r="F30" s="13">
        <v>2.5</v>
      </c>
      <c r="G30" s="13">
        <v>2.5</v>
      </c>
      <c r="H30" s="25">
        <v>2.5</v>
      </c>
      <c r="I30" s="25">
        <v>2.5</v>
      </c>
      <c r="J30" s="25">
        <v>2.5</v>
      </c>
      <c r="K30" s="25">
        <v>2.5</v>
      </c>
      <c r="L30" s="25">
        <v>2.5</v>
      </c>
      <c r="M30" s="25">
        <v>2.5</v>
      </c>
      <c r="N30" s="8"/>
    </row>
    <row r="31" spans="1:14" ht="15.75" x14ac:dyDescent="0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5.75" x14ac:dyDescent="0.5">
      <c r="A32" s="8" t="s">
        <v>31</v>
      </c>
      <c r="B32" s="8">
        <v>5100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.75" x14ac:dyDescent="0.5">
      <c r="A33" s="8" t="s">
        <v>43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6:E19"/>
  <sheetViews>
    <sheetView workbookViewId="0">
      <selection activeCell="G16" sqref="G16"/>
    </sheetView>
  </sheetViews>
  <sheetFormatPr defaultRowHeight="12.4" x14ac:dyDescent="0.35"/>
  <cols>
    <col min="5" max="5" width="15.7109375" customWidth="1"/>
  </cols>
  <sheetData>
    <row r="16" spans="1:5" ht="45" x14ac:dyDescent="0.4">
      <c r="A16" s="1"/>
      <c r="B16" s="3" t="s">
        <v>39</v>
      </c>
      <c r="C16" s="3" t="s">
        <v>40</v>
      </c>
      <c r="D16" s="3" t="s">
        <v>41</v>
      </c>
      <c r="E16" s="3" t="s">
        <v>42</v>
      </c>
    </row>
    <row r="17" spans="1:5" ht="15" x14ac:dyDescent="0.4">
      <c r="A17" s="1" t="s">
        <v>37</v>
      </c>
      <c r="B17" s="4">
        <v>3</v>
      </c>
      <c r="C17" s="4">
        <v>20</v>
      </c>
      <c r="D17" s="4">
        <v>7</v>
      </c>
      <c r="E17" s="4">
        <f>SUM(B17*C17*D17)</f>
        <v>420</v>
      </c>
    </row>
    <row r="18" spans="1:5" ht="15.4" thickBot="1" x14ac:dyDescent="0.45">
      <c r="A18" s="1" t="s">
        <v>38</v>
      </c>
      <c r="B18" s="4">
        <v>1</v>
      </c>
      <c r="C18" s="4">
        <v>24</v>
      </c>
      <c r="D18" s="4">
        <v>5</v>
      </c>
      <c r="E18" s="5">
        <f>SUM(B18*C18*D18)</f>
        <v>120</v>
      </c>
    </row>
    <row r="19" spans="1:5" ht="15.4" thickTop="1" x14ac:dyDescent="0.4">
      <c r="E19" s="4">
        <f>SUM(E17:E18)</f>
        <v>540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 1 Projections</vt:lpstr>
      <vt:lpstr>Part 1 Notes</vt:lpstr>
      <vt:lpstr>REVISED Year 1</vt:lpstr>
      <vt:lpstr>Part II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valerieanderson</cp:lastModifiedBy>
  <cp:lastPrinted>2005-09-25T21:50:28Z</cp:lastPrinted>
  <dcterms:created xsi:type="dcterms:W3CDTF">2000-07-05T20:16:47Z</dcterms:created>
  <dcterms:modified xsi:type="dcterms:W3CDTF">2021-08-24T18:13:42Z</dcterms:modified>
</cp:coreProperties>
</file>